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6" yWindow="3060" windowWidth="9708" windowHeight="9540" firstSheet="1" activeTab="1"/>
  </bookViews>
  <sheets>
    <sheet name="Residential Loan Calculator" sheetId="1" r:id="rId1"/>
    <sheet name="Capacity Factor" sheetId="2" r:id="rId2"/>
  </sheets>
  <definedNames>
    <definedName name="_xlnm.Print_Area" localSheetId="1">'Capacity Factor'!$B$2:$I$51</definedName>
  </definedNames>
  <calcPr fullCalcOnLoad="1"/>
</workbook>
</file>

<file path=xl/sharedStrings.xml><?xml version="1.0" encoding="utf-8"?>
<sst xmlns="http://schemas.openxmlformats.org/spreadsheetml/2006/main" count="55" uniqueCount="46">
  <si>
    <t>STEP 1</t>
  </si>
  <si>
    <t>Capacity Factor</t>
  </si>
  <si>
    <t>SREC Floor Price</t>
  </si>
  <si>
    <t>Interest Rate</t>
  </si>
  <si>
    <t>STEP 2</t>
  </si>
  <si>
    <t>Year</t>
  </si>
  <si>
    <t>Output (kWh)</t>
  </si>
  <si>
    <t>SREC Value</t>
  </si>
  <si>
    <t>STEP 3</t>
  </si>
  <si>
    <t>SREC Fee (kW)</t>
  </si>
  <si>
    <t xml:space="preserve"> </t>
  </si>
  <si>
    <t xml:space="preserve">   </t>
  </si>
  <si>
    <t>Calculating Your Capacity Factor</t>
  </si>
  <si>
    <t>Enter the kWh and system size in shaded cells below</t>
  </si>
  <si>
    <t>* Displayed PVWatts kWh is only an example.</t>
  </si>
  <si>
    <t>Total kWh</t>
  </si>
  <si>
    <t>System Size</t>
  </si>
  <si>
    <t>Enter your capacity factor in the Loan Calculator</t>
  </si>
  <si>
    <t>Residential Loan Calculator</t>
  </si>
  <si>
    <t>Administrative Fee (per kW)</t>
  </si>
  <si>
    <t>Total System Cost</t>
  </si>
  <si>
    <t>Review the results.</t>
  </si>
  <si>
    <t>Notes:</t>
  </si>
  <si>
    <t>Instructions:</t>
  </si>
  <si>
    <t>Gross Loan Amount</t>
  </si>
  <si>
    <t>System Size (kW-dc)</t>
  </si>
  <si>
    <t>System Cost ($/W)</t>
  </si>
  <si>
    <t>Enter your system size, cost per watt, capacity factor and SREC floor price.  Please note that the interest rate is fixed and the SREC floor price can only be in multiples of $5.00.</t>
  </si>
  <si>
    <t>% of System Cost Funded</t>
  </si>
  <si>
    <t>Review the output results for each of the 10 years listed.  Output is expected to degrade by aproximately 0.5% per year.</t>
  </si>
  <si>
    <t xml:space="preserve">Since the sun doesn't shine 24 hours a day and since some energy is lost when converting from direct current (DC) to alternating current (AC), your system's capacity factor will typically be between 12% and 14%. </t>
  </si>
  <si>
    <t xml:space="preserve">Your system's capacity factor is the ratio of its actual output to its potential output if it were to operate at full nameplate capacity indefinitely. </t>
  </si>
  <si>
    <r>
      <t xml:space="preserve">Capacity Factor* </t>
    </r>
    <r>
      <rPr>
        <i/>
        <sz val="10"/>
        <color indexed="63"/>
        <rFont val="Calibri"/>
        <family val="2"/>
      </rPr>
      <t>(see following tab)</t>
    </r>
  </si>
  <si>
    <t>**This calculator provides an approximation of your loan amount only.  Actual loan amounts are subject to review by PSE&amp;G Solar Loan Program staff the specifications of your system as built.</t>
  </si>
  <si>
    <t>Net Loan Disbursement**</t>
  </si>
  <si>
    <t>*Select the Newark, NJ weather station for all PVWatts (Version 5) simulations.</t>
  </si>
  <si>
    <t xml:space="preserve">Run a PVWatts report at http://pvwatts.nrel.gov/ with your system's specifications.   </t>
  </si>
  <si>
    <t>DC System Size (kW)</t>
  </si>
  <si>
    <t>Module Type (Standard, Premium or Thin Film)</t>
  </si>
  <si>
    <t>Array Type (Fixed Open or Roof, 1-Axis or 2-Axis Tracking)</t>
  </si>
  <si>
    <t>System Losses % (Soiling, Shading, Mismatch, Wiring, etc.)</t>
  </si>
  <si>
    <t>Array Tilt / Slope (degrees)</t>
  </si>
  <si>
    <t>Array Azimuth / Orentation (degrees)</t>
  </si>
  <si>
    <t>DC to AC Size Ratio</t>
  </si>
  <si>
    <t>Inverter Efficiency</t>
  </si>
  <si>
    <t>Ground Coverage Ratio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</si>
</sst>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00%"/>
    <numFmt numFmtId="167" formatCode="#,###"/>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 numFmtId="173" formatCode="#.0\ &quot;kWDC&quot;"/>
    <numFmt numFmtId="174" formatCode="#.00\ &quot;$/w&quot;"/>
    <numFmt numFmtId="175" formatCode="#,###\ &quot;kWh&quot;"/>
  </numFmts>
  <fonts count="53">
    <font>
      <sz val="11"/>
      <color theme="1"/>
      <name val="Calibri"/>
      <family val="2"/>
    </font>
    <font>
      <sz val="11"/>
      <color indexed="8"/>
      <name val="Calibri"/>
      <family val="2"/>
    </font>
    <font>
      <sz val="10"/>
      <color indexed="8"/>
      <name val="Calibri"/>
      <family val="2"/>
    </font>
    <font>
      <b/>
      <sz val="12"/>
      <color indexed="63"/>
      <name val="Calibri"/>
      <family val="2"/>
    </font>
    <font>
      <sz val="10"/>
      <color indexed="63"/>
      <name val="Calibri"/>
      <family val="2"/>
    </font>
    <font>
      <b/>
      <sz val="12"/>
      <color indexed="8"/>
      <name val="Calibri"/>
      <family val="2"/>
    </font>
    <font>
      <b/>
      <sz val="10"/>
      <color indexed="63"/>
      <name val="Calibri"/>
      <family val="2"/>
    </font>
    <font>
      <b/>
      <sz val="10"/>
      <color indexed="8"/>
      <name val="Calibri"/>
      <family val="2"/>
    </font>
    <font>
      <b/>
      <sz val="11"/>
      <color indexed="63"/>
      <name val="Calibri"/>
      <family val="2"/>
    </font>
    <font>
      <b/>
      <sz val="10"/>
      <name val="Calibri"/>
      <family val="2"/>
    </font>
    <font>
      <i/>
      <sz val="8"/>
      <color indexed="63"/>
      <name val="Calibri"/>
      <family val="2"/>
    </font>
    <font>
      <sz val="9"/>
      <color indexed="8"/>
      <name val="Calibri"/>
      <family val="2"/>
    </font>
    <font>
      <b/>
      <sz val="11"/>
      <color indexed="8"/>
      <name val="Calibri"/>
      <family val="2"/>
    </font>
    <font>
      <i/>
      <sz val="10"/>
      <color indexed="63"/>
      <name val="Calibri"/>
      <family val="2"/>
    </font>
    <font>
      <b/>
      <sz val="10"/>
      <color indexed="63"/>
      <name val="Arial Narrow"/>
      <family val="2"/>
    </font>
    <font>
      <sz val="10"/>
      <color indexed="63"/>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8"/>
      <color indexed="8"/>
      <name val="Calibri"/>
      <family val="2"/>
    </font>
    <font>
      <sz val="10"/>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b/>
      <sz val="10"/>
      <color theme="1"/>
      <name val="Calibri"/>
      <family val="2"/>
    </font>
    <font>
      <b/>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Font="1" applyAlignment="1">
      <alignment/>
    </xf>
    <xf numFmtId="0" fontId="0" fillId="33" borderId="0" xfId="0" applyFill="1" applyAlignment="1">
      <alignment vertical="center"/>
    </xf>
    <xf numFmtId="0" fontId="2" fillId="33" borderId="0" xfId="0" applyFont="1" applyFill="1" applyAlignment="1">
      <alignment vertical="center"/>
    </xf>
    <xf numFmtId="0" fontId="0" fillId="34" borderId="0" xfId="0" applyFill="1" applyAlignment="1">
      <alignment vertical="center"/>
    </xf>
    <xf numFmtId="0" fontId="2" fillId="34" borderId="0" xfId="0" applyFont="1" applyFill="1" applyAlignment="1">
      <alignment vertical="center"/>
    </xf>
    <xf numFmtId="0" fontId="4" fillId="34" borderId="0" xfId="0" applyFont="1" applyFill="1" applyAlignment="1">
      <alignment vertical="center"/>
    </xf>
    <xf numFmtId="0" fontId="5" fillId="34" borderId="0" xfId="0" applyFont="1" applyFill="1" applyAlignment="1">
      <alignment horizontal="center" vertical="center"/>
    </xf>
    <xf numFmtId="0" fontId="0" fillId="34" borderId="0" xfId="0" applyFill="1" applyBorder="1" applyAlignment="1">
      <alignment vertical="center"/>
    </xf>
    <xf numFmtId="0" fontId="4" fillId="34" borderId="0" xfId="0" applyFont="1" applyFill="1" applyBorder="1" applyAlignment="1">
      <alignment vertical="center"/>
    </xf>
    <xf numFmtId="172" fontId="4" fillId="34" borderId="0" xfId="47" applyNumberFormat="1" applyFont="1" applyFill="1" applyBorder="1" applyAlignment="1">
      <alignment vertical="center"/>
    </xf>
    <xf numFmtId="0" fontId="6" fillId="34" borderId="0" xfId="0" applyFont="1" applyFill="1" applyBorder="1" applyAlignment="1">
      <alignment vertical="center"/>
    </xf>
    <xf numFmtId="172" fontId="4" fillId="34" borderId="0" xfId="0" applyNumberFormat="1" applyFont="1" applyFill="1" applyBorder="1" applyAlignment="1">
      <alignment horizontal="center" vertical="center"/>
    </xf>
    <xf numFmtId="172" fontId="9" fillId="34" borderId="0" xfId="0" applyNumberFormat="1" applyFont="1" applyFill="1" applyBorder="1" applyAlignment="1">
      <alignment horizontal="right" vertical="center"/>
    </xf>
    <xf numFmtId="0" fontId="10" fillId="34" borderId="0" xfId="0" applyFont="1" applyFill="1" applyBorder="1" applyAlignment="1">
      <alignment vertical="center"/>
    </xf>
    <xf numFmtId="41" fontId="9" fillId="34" borderId="0" xfId="0" applyNumberFormat="1" applyFont="1" applyFill="1" applyBorder="1" applyAlignment="1">
      <alignment horizontal="right" vertical="center"/>
    </xf>
    <xf numFmtId="9" fontId="9" fillId="34" borderId="0" xfId="60" applyFont="1" applyFill="1" applyBorder="1" applyAlignment="1">
      <alignment vertical="center"/>
    </xf>
    <xf numFmtId="0" fontId="12" fillId="34" borderId="0" xfId="0" applyFont="1" applyFill="1" applyAlignment="1">
      <alignment vertical="center"/>
    </xf>
    <xf numFmtId="0" fontId="49" fillId="0" borderId="0" xfId="0" applyFont="1" applyAlignment="1">
      <alignment vertical="center"/>
    </xf>
    <xf numFmtId="0" fontId="50" fillId="0" borderId="0" xfId="0" applyFont="1" applyAlignment="1">
      <alignment vertical="center"/>
    </xf>
    <xf numFmtId="0" fontId="4" fillId="35" borderId="10" xfId="0" applyFont="1" applyFill="1" applyBorder="1" applyAlignment="1">
      <alignment vertical="center"/>
    </xf>
    <xf numFmtId="0" fontId="4" fillId="35" borderId="11" xfId="0" applyFont="1" applyFill="1" applyBorder="1" applyAlignment="1">
      <alignment vertical="center"/>
    </xf>
    <xf numFmtId="43" fontId="9" fillId="36" borderId="11" xfId="42" applyNumberFormat="1" applyFont="1" applyFill="1" applyBorder="1" applyAlignment="1">
      <alignment vertical="center"/>
    </xf>
    <xf numFmtId="0" fontId="4" fillId="35" borderId="12" xfId="0" applyFont="1" applyFill="1" applyBorder="1" applyAlignment="1">
      <alignment vertical="center"/>
    </xf>
    <xf numFmtId="0" fontId="4" fillId="35" borderId="13" xfId="0" applyFont="1" applyFill="1" applyBorder="1" applyAlignment="1">
      <alignment vertical="center"/>
    </xf>
    <xf numFmtId="44" fontId="9" fillId="36" borderId="13" xfId="45" applyFont="1" applyFill="1" applyBorder="1" applyAlignment="1">
      <alignment vertical="center"/>
    </xf>
    <xf numFmtId="164" fontId="9" fillId="36" borderId="13" xfId="0" applyNumberFormat="1" applyFont="1" applyFill="1" applyBorder="1" applyAlignment="1">
      <alignment vertical="center"/>
    </xf>
    <xf numFmtId="165" fontId="9" fillId="36" borderId="13" xfId="45" applyNumberFormat="1" applyFont="1" applyFill="1" applyBorder="1" applyAlignment="1">
      <alignment vertical="center"/>
    </xf>
    <xf numFmtId="0" fontId="4" fillId="35" borderId="14" xfId="0" applyFont="1" applyFill="1" applyBorder="1" applyAlignment="1">
      <alignment vertical="center"/>
    </xf>
    <xf numFmtId="0" fontId="4" fillId="35" borderId="15" xfId="0" applyFont="1" applyFill="1" applyBorder="1" applyAlignment="1">
      <alignment vertical="center"/>
    </xf>
    <xf numFmtId="166" fontId="31" fillId="0" borderId="15" xfId="0" applyNumberFormat="1" applyFont="1" applyFill="1" applyBorder="1" applyAlignment="1">
      <alignment vertical="center"/>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35" borderId="19" xfId="0" applyFont="1" applyFill="1" applyBorder="1" applyAlignment="1">
      <alignment horizontal="left" vertical="center"/>
    </xf>
    <xf numFmtId="167" fontId="4" fillId="35" borderId="20" xfId="42" applyNumberFormat="1" applyFont="1" applyFill="1" applyBorder="1" applyAlignment="1">
      <alignment horizontal="center" vertical="center"/>
    </xf>
    <xf numFmtId="44" fontId="4" fillId="35" borderId="19" xfId="45" applyFont="1" applyFill="1" applyBorder="1" applyAlignment="1">
      <alignment horizontal="center" vertical="center"/>
    </xf>
    <xf numFmtId="0" fontId="4" fillId="35" borderId="21" xfId="0" applyFont="1" applyFill="1" applyBorder="1" applyAlignment="1">
      <alignment horizontal="left" vertical="center"/>
    </xf>
    <xf numFmtId="167" fontId="4" fillId="35" borderId="0" xfId="42" applyNumberFormat="1" applyFont="1" applyFill="1" applyBorder="1" applyAlignment="1">
      <alignment horizontal="center" vertical="center"/>
    </xf>
    <xf numFmtId="44" fontId="4" fillId="35" borderId="21" xfId="45" applyFont="1" applyFill="1" applyBorder="1" applyAlignment="1">
      <alignment horizontal="center" vertical="center"/>
    </xf>
    <xf numFmtId="0" fontId="4" fillId="35" borderId="22" xfId="0" applyFont="1" applyFill="1" applyBorder="1" applyAlignment="1">
      <alignment horizontal="left" vertical="center"/>
    </xf>
    <xf numFmtId="167" fontId="4" fillId="35" borderId="23" xfId="42" applyNumberFormat="1" applyFont="1" applyFill="1" applyBorder="1" applyAlignment="1">
      <alignment horizontal="center" vertical="center"/>
    </xf>
    <xf numFmtId="44" fontId="4" fillId="35" borderId="22" xfId="45" applyFont="1" applyFill="1" applyBorder="1" applyAlignment="1">
      <alignment horizontal="center" vertical="center"/>
    </xf>
    <xf numFmtId="0" fontId="4" fillId="35" borderId="19" xfId="0" applyFont="1" applyFill="1" applyBorder="1" applyAlignment="1">
      <alignment vertical="center"/>
    </xf>
    <xf numFmtId="165" fontId="31" fillId="35" borderId="11" xfId="45" applyNumberFormat="1" applyFont="1" applyFill="1" applyBorder="1" applyAlignment="1">
      <alignment horizontal="right" vertical="center"/>
    </xf>
    <xf numFmtId="0" fontId="4" fillId="35" borderId="21" xfId="0" applyFont="1" applyFill="1" applyBorder="1" applyAlignment="1">
      <alignment vertical="center"/>
    </xf>
    <xf numFmtId="165" fontId="9" fillId="35" borderId="13" xfId="45" applyNumberFormat="1" applyFont="1" applyFill="1" applyBorder="1" applyAlignment="1">
      <alignment horizontal="right" vertical="center"/>
    </xf>
    <xf numFmtId="0" fontId="4" fillId="34" borderId="21" xfId="0" applyFont="1" applyFill="1" applyBorder="1" applyAlignment="1">
      <alignment vertical="center"/>
    </xf>
    <xf numFmtId="44" fontId="4" fillId="35" borderId="21" xfId="45" applyFont="1" applyFill="1" applyBorder="1" applyAlignment="1">
      <alignment vertical="center"/>
    </xf>
    <xf numFmtId="165" fontId="31" fillId="35" borderId="13" xfId="45" applyNumberFormat="1" applyFont="1" applyFill="1" applyBorder="1" applyAlignment="1">
      <alignment horizontal="right" vertical="center"/>
    </xf>
    <xf numFmtId="165" fontId="49" fillId="0" borderId="0" xfId="0" applyNumberFormat="1" applyFont="1" applyAlignment="1">
      <alignment vertical="center"/>
    </xf>
    <xf numFmtId="0" fontId="4" fillId="35" borderId="22" xfId="0" applyFont="1" applyFill="1" applyBorder="1" applyAlignment="1">
      <alignment vertical="center"/>
    </xf>
    <xf numFmtId="9" fontId="31" fillId="35" borderId="15" xfId="59" applyFont="1" applyFill="1" applyBorder="1" applyAlignment="1">
      <alignment vertical="center"/>
    </xf>
    <xf numFmtId="0" fontId="51" fillId="0" borderId="0" xfId="0" applyFont="1" applyAlignment="1">
      <alignment vertical="center"/>
    </xf>
    <xf numFmtId="44" fontId="51" fillId="0" borderId="0" xfId="0" applyNumberFormat="1" applyFont="1" applyAlignment="1">
      <alignment vertical="center"/>
    </xf>
    <xf numFmtId="0" fontId="52" fillId="0" borderId="0" xfId="0" applyFont="1" applyAlignment="1">
      <alignment vertical="center"/>
    </xf>
    <xf numFmtId="0" fontId="49" fillId="0" borderId="0" xfId="0" applyFont="1" applyBorder="1" applyAlignment="1">
      <alignment vertical="center"/>
    </xf>
    <xf numFmtId="0" fontId="50" fillId="0" borderId="0" xfId="0" applyFont="1" applyBorder="1" applyAlignment="1">
      <alignment vertical="center"/>
    </xf>
    <xf numFmtId="0" fontId="49" fillId="0" borderId="0" xfId="0" applyFont="1" applyAlignment="1">
      <alignment horizontal="left"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4" xfId="0" applyFill="1" applyBorder="1" applyAlignment="1">
      <alignment vertical="center"/>
    </xf>
    <xf numFmtId="0" fontId="4" fillId="34" borderId="20" xfId="0" applyFont="1" applyFill="1" applyBorder="1" applyAlignment="1">
      <alignment vertical="center"/>
    </xf>
    <xf numFmtId="0" fontId="7" fillId="34" borderId="15" xfId="0" applyFont="1" applyFill="1" applyBorder="1" applyAlignment="1">
      <alignment vertical="center"/>
    </xf>
    <xf numFmtId="0" fontId="2" fillId="34" borderId="11" xfId="0" applyFont="1" applyFill="1" applyBorder="1" applyAlignment="1">
      <alignment horizontal="left" vertical="center" wrapText="1"/>
    </xf>
    <xf numFmtId="0" fontId="0" fillId="34" borderId="16" xfId="0" applyFill="1" applyBorder="1" applyAlignment="1">
      <alignment vertical="center"/>
    </xf>
    <xf numFmtId="0" fontId="6" fillId="34" borderId="16" xfId="0" applyFont="1" applyFill="1" applyBorder="1" applyAlignment="1">
      <alignment vertical="center"/>
    </xf>
    <xf numFmtId="0" fontId="4" fillId="34" borderId="24" xfId="0" applyFont="1" applyFill="1" applyBorder="1" applyAlignment="1">
      <alignment vertical="center"/>
    </xf>
    <xf numFmtId="0" fontId="2" fillId="34" borderId="18" xfId="0" applyFont="1" applyFill="1" applyBorder="1" applyAlignment="1">
      <alignment vertical="center"/>
    </xf>
    <xf numFmtId="173" fontId="2" fillId="34" borderId="13" xfId="0" applyNumberFormat="1" applyFont="1" applyFill="1" applyBorder="1" applyAlignment="1">
      <alignment vertical="center"/>
    </xf>
    <xf numFmtId="174" fontId="2" fillId="34" borderId="15" xfId="0" applyNumberFormat="1" applyFont="1" applyFill="1" applyBorder="1" applyAlignment="1">
      <alignment vertical="center"/>
    </xf>
    <xf numFmtId="174" fontId="2" fillId="34" borderId="11" xfId="0" applyNumberFormat="1" applyFont="1" applyFill="1" applyBorder="1" applyAlignment="1">
      <alignment vertical="center"/>
    </xf>
    <xf numFmtId="174" fontId="2" fillId="34" borderId="13" xfId="0" applyNumberFormat="1" applyFont="1" applyFill="1" applyBorder="1" applyAlignment="1">
      <alignment vertical="center"/>
    </xf>
    <xf numFmtId="9" fontId="2" fillId="34" borderId="15" xfId="0" applyNumberFormat="1" applyFont="1" applyFill="1" applyBorder="1" applyAlignment="1">
      <alignment vertical="center"/>
    </xf>
    <xf numFmtId="0" fontId="6" fillId="34" borderId="20" xfId="0" applyFont="1" applyFill="1" applyBorder="1" applyAlignment="1">
      <alignment vertical="center"/>
    </xf>
    <xf numFmtId="0" fontId="8" fillId="34" borderId="20" xfId="0" applyNumberFormat="1" applyFont="1" applyFill="1" applyBorder="1" applyAlignment="1">
      <alignment vertical="center" wrapText="1"/>
    </xf>
    <xf numFmtId="172" fontId="2" fillId="34" borderId="11" xfId="0" applyNumberFormat="1" applyFont="1" applyFill="1" applyBorder="1" applyAlignment="1">
      <alignment vertical="center"/>
    </xf>
    <xf numFmtId="172" fontId="2" fillId="34" borderId="13" xfId="0" applyNumberFormat="1" applyFont="1" applyFill="1" applyBorder="1" applyAlignment="1">
      <alignment vertical="center"/>
    </xf>
    <xf numFmtId="0" fontId="6" fillId="34" borderId="23" xfId="0" applyFont="1" applyFill="1" applyBorder="1" applyAlignment="1">
      <alignment vertical="center"/>
    </xf>
    <xf numFmtId="0" fontId="4" fillId="34" borderId="23" xfId="0" applyFont="1" applyFill="1" applyBorder="1" applyAlignment="1">
      <alignment horizontal="left" vertical="center"/>
    </xf>
    <xf numFmtId="167" fontId="4" fillId="34" borderId="23" xfId="44" applyNumberFormat="1" applyFont="1" applyFill="1" applyBorder="1" applyAlignment="1">
      <alignment horizontal="center" vertical="center"/>
    </xf>
    <xf numFmtId="172" fontId="4" fillId="34" borderId="23" xfId="0" applyNumberFormat="1" applyFont="1" applyFill="1" applyBorder="1" applyAlignment="1">
      <alignment horizontal="center" vertical="center"/>
    </xf>
    <xf numFmtId="172" fontId="2" fillId="34" borderId="15" xfId="0" applyNumberFormat="1" applyFont="1" applyFill="1" applyBorder="1" applyAlignment="1">
      <alignment vertical="center"/>
    </xf>
    <xf numFmtId="0" fontId="2" fillId="34" borderId="11" xfId="0" applyFont="1" applyFill="1" applyBorder="1" applyAlignment="1">
      <alignment vertical="center"/>
    </xf>
    <xf numFmtId="0" fontId="2" fillId="34" borderId="13" xfId="0" applyFont="1" applyFill="1" applyBorder="1" applyAlignment="1">
      <alignment vertical="center"/>
    </xf>
    <xf numFmtId="6" fontId="2" fillId="34" borderId="13" xfId="0" applyNumberFormat="1" applyFont="1" applyFill="1" applyBorder="1" applyAlignment="1">
      <alignment vertical="center"/>
    </xf>
    <xf numFmtId="172" fontId="2" fillId="34" borderId="13" xfId="47" applyNumberFormat="1" applyFont="1" applyFill="1" applyBorder="1" applyAlignment="1">
      <alignment vertical="center"/>
    </xf>
    <xf numFmtId="9" fontId="2" fillId="34" borderId="13" xfId="60" applyFont="1" applyFill="1" applyBorder="1" applyAlignment="1">
      <alignment vertical="center"/>
    </xf>
    <xf numFmtId="0" fontId="6" fillId="34" borderId="24" xfId="0" applyFont="1" applyFill="1" applyBorder="1" applyAlignment="1">
      <alignment vertical="center"/>
    </xf>
    <xf numFmtId="0" fontId="0" fillId="34" borderId="18" xfId="0" applyFill="1" applyBorder="1" applyAlignment="1">
      <alignment vertical="center"/>
    </xf>
    <xf numFmtId="164" fontId="9" fillId="34" borderId="24" xfId="60" applyNumberFormat="1" applyFont="1" applyFill="1" applyBorder="1" applyAlignment="1">
      <alignment horizontal="right" vertical="center"/>
    </xf>
    <xf numFmtId="175" fontId="9" fillId="37" borderId="17" xfId="0" applyNumberFormat="1" applyFont="1" applyFill="1" applyBorder="1" applyAlignment="1">
      <alignment horizontal="center" vertical="center"/>
    </xf>
    <xf numFmtId="173" fontId="9" fillId="37" borderId="17" xfId="0" applyNumberFormat="1" applyFont="1" applyFill="1" applyBorder="1" applyAlignment="1">
      <alignment horizontal="center" vertical="center"/>
    </xf>
    <xf numFmtId="164" fontId="9" fillId="34" borderId="17" xfId="60" applyNumberFormat="1" applyFont="1" applyFill="1" applyBorder="1" applyAlignment="1">
      <alignment horizontal="center" vertical="center"/>
    </xf>
    <xf numFmtId="165" fontId="9" fillId="38" borderId="17" xfId="45" applyNumberFormat="1" applyFont="1" applyFill="1" applyBorder="1" applyAlignment="1">
      <alignment horizontal="right" vertical="center"/>
    </xf>
    <xf numFmtId="0" fontId="49" fillId="0" borderId="0" xfId="0" applyFont="1" applyAlignment="1" quotePrefix="1">
      <alignment vertical="center"/>
    </xf>
    <xf numFmtId="0" fontId="49" fillId="0" borderId="0" xfId="0" applyFont="1" applyAlignment="1" quotePrefix="1">
      <alignment horizontal="left" vertical="center"/>
    </xf>
    <xf numFmtId="0" fontId="14" fillId="34" borderId="0" xfId="0" applyFont="1" applyFill="1" applyBorder="1" applyAlignment="1">
      <alignment vertical="center"/>
    </xf>
    <xf numFmtId="0" fontId="15" fillId="34" borderId="0" xfId="0" applyFont="1" applyFill="1" applyBorder="1" applyAlignment="1">
      <alignment horizontal="left" vertical="center"/>
    </xf>
    <xf numFmtId="167" fontId="15" fillId="34" borderId="0" xfId="44" applyNumberFormat="1" applyFont="1" applyFill="1" applyBorder="1" applyAlignment="1">
      <alignment horizontal="center" vertical="center"/>
    </xf>
    <xf numFmtId="0" fontId="7" fillId="38" borderId="16" xfId="0" applyFont="1" applyFill="1" applyBorder="1" applyAlignment="1">
      <alignment horizontal="center" vertical="center"/>
    </xf>
    <xf numFmtId="0" fontId="7" fillId="38" borderId="24" xfId="0" applyFont="1" applyFill="1" applyBorder="1" applyAlignment="1">
      <alignment horizontal="center" vertical="center"/>
    </xf>
    <xf numFmtId="0" fontId="7" fillId="38"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11" fillId="34" borderId="0" xfId="0" applyFont="1" applyFill="1" applyAlignment="1">
      <alignment horizontal="left" vertical="center" wrapText="1"/>
    </xf>
    <xf numFmtId="0" fontId="3" fillId="34" borderId="0" xfId="0" applyFont="1" applyFill="1" applyAlignment="1">
      <alignment horizontal="center" vertical="center"/>
    </xf>
    <xf numFmtId="0" fontId="6" fillId="34" borderId="2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 fillId="34" borderId="10" xfId="0" applyNumberFormat="1" applyFont="1" applyFill="1" applyBorder="1" applyAlignment="1">
      <alignment horizontal="center" vertical="center" wrapText="1"/>
    </xf>
    <xf numFmtId="0" fontId="6" fillId="34" borderId="20" xfId="0" applyNumberFormat="1" applyFont="1" applyFill="1" applyBorder="1" applyAlignment="1">
      <alignment horizontal="center" vertical="center" wrapText="1"/>
    </xf>
    <xf numFmtId="0" fontId="6" fillId="34" borderId="14"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wrapText="1"/>
    </xf>
    <xf numFmtId="0" fontId="2" fillId="0" borderId="24" xfId="0" applyFont="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26</xdr:row>
      <xdr:rowOff>47625</xdr:rowOff>
    </xdr:from>
    <xdr:to>
      <xdr:col>7</xdr:col>
      <xdr:colOff>66675</xdr:colOff>
      <xdr:row>38</xdr:row>
      <xdr:rowOff>142875</xdr:rowOff>
    </xdr:to>
    <xdr:pic>
      <xdr:nvPicPr>
        <xdr:cNvPr id="1" name="Picture 3"/>
        <xdr:cNvPicPr preferRelativeResize="1">
          <a:picLocks noChangeAspect="1"/>
        </xdr:cNvPicPr>
      </xdr:nvPicPr>
      <xdr:blipFill>
        <a:blip r:embed="rId1"/>
        <a:stretch>
          <a:fillRect/>
        </a:stretch>
      </xdr:blipFill>
      <xdr:spPr>
        <a:xfrm>
          <a:off x="666750" y="4772025"/>
          <a:ext cx="3238500" cy="238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D1"/>
    </sheetView>
  </sheetViews>
  <sheetFormatPr defaultColWidth="9.140625" defaultRowHeight="15"/>
  <cols>
    <col min="1" max="1" width="11.421875" style="18" bestFit="1" customWidth="1"/>
    <col min="2" max="2" width="24.28125" style="18" customWidth="1"/>
    <col min="3" max="3" width="12.7109375" style="18" bestFit="1" customWidth="1"/>
    <col min="4" max="4" width="10.28125" style="18" bestFit="1" customWidth="1"/>
    <col min="5" max="16384" width="9.140625" style="18" customWidth="1"/>
  </cols>
  <sheetData>
    <row r="1" spans="1:12" ht="25.5" customHeight="1" thickBot="1">
      <c r="A1" s="99" t="s">
        <v>18</v>
      </c>
      <c r="B1" s="100"/>
      <c r="C1" s="100"/>
      <c r="D1" s="101"/>
      <c r="E1" s="17"/>
      <c r="F1" s="17"/>
      <c r="G1" s="17"/>
      <c r="H1" s="17"/>
      <c r="I1" s="17"/>
      <c r="J1" s="17"/>
      <c r="K1" s="17"/>
      <c r="L1" s="17"/>
    </row>
    <row r="2" spans="1:12" ht="13.5">
      <c r="A2" s="102" t="s">
        <v>0</v>
      </c>
      <c r="B2" s="19" t="s">
        <v>25</v>
      </c>
      <c r="C2" s="20"/>
      <c r="D2" s="21">
        <v>8</v>
      </c>
      <c r="E2" s="17"/>
      <c r="F2" s="17"/>
      <c r="G2" s="17"/>
      <c r="H2" s="17"/>
      <c r="I2" s="17"/>
      <c r="J2" s="17"/>
      <c r="K2" s="17"/>
      <c r="L2" s="17"/>
    </row>
    <row r="3" spans="1:12" ht="15" customHeight="1">
      <c r="A3" s="103"/>
      <c r="B3" s="22" t="s">
        <v>26</v>
      </c>
      <c r="C3" s="23"/>
      <c r="D3" s="24">
        <v>4</v>
      </c>
      <c r="E3" s="17"/>
      <c r="F3" s="17"/>
      <c r="G3" s="17"/>
      <c r="H3" s="17"/>
      <c r="I3" s="17"/>
      <c r="J3" s="17"/>
      <c r="K3" s="17"/>
      <c r="L3" s="17"/>
    </row>
    <row r="4" spans="1:12" ht="15" customHeight="1">
      <c r="A4" s="103"/>
      <c r="B4" s="22" t="s">
        <v>32</v>
      </c>
      <c r="C4" s="23"/>
      <c r="D4" s="25">
        <v>0.135</v>
      </c>
      <c r="E4" s="17"/>
      <c r="F4" s="17"/>
      <c r="G4" s="17"/>
      <c r="H4" s="17"/>
      <c r="I4" s="17"/>
      <c r="J4" s="17"/>
      <c r="K4" s="17"/>
      <c r="L4" s="17"/>
    </row>
    <row r="5" spans="1:12" ht="15" customHeight="1">
      <c r="A5" s="103"/>
      <c r="B5" s="22" t="s">
        <v>2</v>
      </c>
      <c r="C5" s="23"/>
      <c r="D5" s="26">
        <v>265</v>
      </c>
      <c r="E5" s="17"/>
      <c r="F5" s="17"/>
      <c r="G5" s="17"/>
      <c r="H5" s="17"/>
      <c r="I5" s="17"/>
      <c r="J5" s="17"/>
      <c r="K5" s="17"/>
      <c r="L5" s="17"/>
    </row>
    <row r="6" spans="1:12" ht="15.75" customHeight="1" thickBot="1">
      <c r="A6" s="104"/>
      <c r="B6" s="27" t="s">
        <v>3</v>
      </c>
      <c r="C6" s="28"/>
      <c r="D6" s="29">
        <v>0.11179</v>
      </c>
      <c r="E6" s="17"/>
      <c r="F6" s="17"/>
      <c r="G6" s="17"/>
      <c r="H6" s="17"/>
      <c r="I6" s="17"/>
      <c r="J6" s="17"/>
      <c r="K6" s="17"/>
      <c r="L6" s="17"/>
    </row>
    <row r="7" spans="1:12" ht="14.25" thickBot="1">
      <c r="A7" s="30" t="s">
        <v>4</v>
      </c>
      <c r="B7" s="31" t="s">
        <v>5</v>
      </c>
      <c r="C7" s="31" t="s">
        <v>6</v>
      </c>
      <c r="D7" s="32" t="s">
        <v>7</v>
      </c>
      <c r="E7" s="17"/>
      <c r="F7" s="17"/>
      <c r="G7" s="17"/>
      <c r="H7" s="17"/>
      <c r="I7" s="17"/>
      <c r="J7" s="17"/>
      <c r="K7" s="17"/>
      <c r="L7" s="17"/>
    </row>
    <row r="8" spans="1:13" ht="13.5">
      <c r="A8" s="102"/>
      <c r="B8" s="33">
        <v>1</v>
      </c>
      <c r="C8" s="34">
        <f>D2*8760*D4</f>
        <v>9460.800000000001</v>
      </c>
      <c r="D8" s="35">
        <f aca="true" t="shared" si="0" ref="D8:D17">C8*$D$5/1000</f>
        <v>2507.1120000000005</v>
      </c>
      <c r="E8" s="17"/>
      <c r="F8" s="17"/>
      <c r="G8" s="17"/>
      <c r="H8" s="55"/>
      <c r="I8" s="55"/>
      <c r="J8" s="55"/>
      <c r="K8" s="55"/>
      <c r="L8" s="55"/>
      <c r="M8" s="56"/>
    </row>
    <row r="9" spans="1:10" ht="15" customHeight="1">
      <c r="A9" s="103"/>
      <c r="B9" s="36">
        <v>2</v>
      </c>
      <c r="C9" s="37">
        <f aca="true" t="shared" si="1" ref="C9:C17">C8*(1-0.5%)</f>
        <v>9413.496000000001</v>
      </c>
      <c r="D9" s="38">
        <f t="shared" si="0"/>
        <v>2494.5764400000003</v>
      </c>
      <c r="E9" s="17"/>
      <c r="F9" s="17"/>
      <c r="G9" s="17"/>
      <c r="H9" s="55"/>
      <c r="I9" s="55"/>
      <c r="J9" s="56"/>
    </row>
    <row r="10" spans="1:10" ht="15" customHeight="1">
      <c r="A10" s="103"/>
      <c r="B10" s="36">
        <v>3</v>
      </c>
      <c r="C10" s="37">
        <f t="shared" si="1"/>
        <v>9366.428520000001</v>
      </c>
      <c r="D10" s="38">
        <f t="shared" si="0"/>
        <v>2482.1035578000005</v>
      </c>
      <c r="E10" s="17"/>
      <c r="F10" s="17"/>
      <c r="G10" s="17"/>
      <c r="H10" s="55"/>
      <c r="I10" s="55"/>
      <c r="J10" s="56"/>
    </row>
    <row r="11" spans="1:10" ht="15" customHeight="1">
      <c r="A11" s="103"/>
      <c r="B11" s="36">
        <v>4</v>
      </c>
      <c r="C11" s="37">
        <f t="shared" si="1"/>
        <v>9319.596377400001</v>
      </c>
      <c r="D11" s="38">
        <f t="shared" si="0"/>
        <v>2469.6930400110004</v>
      </c>
      <c r="E11" s="17"/>
      <c r="F11" s="17"/>
      <c r="G11" s="17"/>
      <c r="H11" s="55"/>
      <c r="I11" s="55"/>
      <c r="J11" s="56"/>
    </row>
    <row r="12" spans="1:10" ht="15" customHeight="1">
      <c r="A12" s="103"/>
      <c r="B12" s="36">
        <v>5</v>
      </c>
      <c r="C12" s="37">
        <f t="shared" si="1"/>
        <v>9272.998395513001</v>
      </c>
      <c r="D12" s="38">
        <f t="shared" si="0"/>
        <v>2457.3445748109452</v>
      </c>
      <c r="E12" s="17"/>
      <c r="F12" s="17"/>
      <c r="G12" s="17"/>
      <c r="H12" s="55"/>
      <c r="I12" s="55"/>
      <c r="J12" s="56"/>
    </row>
    <row r="13" spans="1:10" ht="15" customHeight="1">
      <c r="A13" s="103"/>
      <c r="B13" s="36">
        <v>6</v>
      </c>
      <c r="C13" s="37">
        <f t="shared" si="1"/>
        <v>9226.633403535436</v>
      </c>
      <c r="D13" s="38">
        <f t="shared" si="0"/>
        <v>2445.05785193689</v>
      </c>
      <c r="E13" s="17"/>
      <c r="F13" s="17"/>
      <c r="G13" s="17"/>
      <c r="H13" s="55"/>
      <c r="I13" s="55"/>
      <c r="J13" s="56"/>
    </row>
    <row r="14" spans="1:10" ht="15" customHeight="1">
      <c r="A14" s="103"/>
      <c r="B14" s="36">
        <v>7</v>
      </c>
      <c r="C14" s="37">
        <f t="shared" si="1"/>
        <v>9180.500236517759</v>
      </c>
      <c r="D14" s="38">
        <f t="shared" si="0"/>
        <v>2432.832562677206</v>
      </c>
      <c r="E14" s="17"/>
      <c r="F14" s="17"/>
      <c r="G14" s="17"/>
      <c r="H14" s="55"/>
      <c r="I14" s="55"/>
      <c r="J14" s="56"/>
    </row>
    <row r="15" spans="1:13" ht="15" customHeight="1">
      <c r="A15" s="103"/>
      <c r="B15" s="36">
        <v>8</v>
      </c>
      <c r="C15" s="37">
        <f t="shared" si="1"/>
        <v>9134.59773533517</v>
      </c>
      <c r="D15" s="38">
        <f t="shared" si="0"/>
        <v>2420.66839986382</v>
      </c>
      <c r="E15" s="17"/>
      <c r="F15" s="17"/>
      <c r="G15" s="17"/>
      <c r="H15" s="55"/>
      <c r="I15" s="55"/>
      <c r="J15" s="55"/>
      <c r="K15" s="55"/>
      <c r="L15" s="55"/>
      <c r="M15" s="56"/>
    </row>
    <row r="16" spans="1:12" ht="15" customHeight="1">
      <c r="A16" s="103"/>
      <c r="B16" s="36">
        <v>9</v>
      </c>
      <c r="C16" s="37">
        <f t="shared" si="1"/>
        <v>9088.924746658495</v>
      </c>
      <c r="D16" s="38">
        <f t="shared" si="0"/>
        <v>2408.5650578645013</v>
      </c>
      <c r="E16" s="17"/>
      <c r="F16" s="17"/>
      <c r="G16" s="17"/>
      <c r="H16" s="17"/>
      <c r="I16" s="17"/>
      <c r="J16" s="17"/>
      <c r="K16" s="17"/>
      <c r="L16" s="17"/>
    </row>
    <row r="17" spans="1:12" ht="15.75" customHeight="1" thickBot="1">
      <c r="A17" s="104"/>
      <c r="B17" s="39">
        <v>10</v>
      </c>
      <c r="C17" s="40">
        <f t="shared" si="1"/>
        <v>9043.480122925203</v>
      </c>
      <c r="D17" s="41">
        <f t="shared" si="0"/>
        <v>2396.522232575179</v>
      </c>
      <c r="E17" s="17"/>
      <c r="F17" s="17"/>
      <c r="G17" s="17"/>
      <c r="H17" s="17"/>
      <c r="I17" s="17"/>
      <c r="J17" s="17"/>
      <c r="K17" s="17"/>
      <c r="L17" s="17"/>
    </row>
    <row r="18" spans="1:12" ht="13.5">
      <c r="A18" s="102" t="s">
        <v>8</v>
      </c>
      <c r="B18" s="42" t="s">
        <v>20</v>
      </c>
      <c r="C18" s="42"/>
      <c r="D18" s="43">
        <f>D2*1000*D3</f>
        <v>32000</v>
      </c>
      <c r="E18" s="17"/>
      <c r="F18" s="17"/>
      <c r="G18" s="17"/>
      <c r="H18" s="17"/>
      <c r="I18" s="17"/>
      <c r="J18" s="17"/>
      <c r="K18" s="17"/>
      <c r="L18" s="17"/>
    </row>
    <row r="19" spans="1:12" ht="15" customHeight="1">
      <c r="A19" s="103"/>
      <c r="B19" s="44" t="s">
        <v>24</v>
      </c>
      <c r="C19" s="44"/>
      <c r="D19" s="45">
        <f>NPV(D6,D8:D17)</f>
        <v>14391.107953879415</v>
      </c>
      <c r="E19" s="17"/>
      <c r="F19" s="17"/>
      <c r="G19" s="17"/>
      <c r="H19" s="17"/>
      <c r="I19" s="17"/>
      <c r="J19" s="17"/>
      <c r="K19" s="17"/>
      <c r="L19" s="17"/>
    </row>
    <row r="20" spans="1:13" ht="13.5" customHeight="1">
      <c r="A20" s="103"/>
      <c r="B20" s="46" t="s">
        <v>19</v>
      </c>
      <c r="C20" s="47">
        <v>85</v>
      </c>
      <c r="D20" s="48">
        <f>D2*-C20</f>
        <v>-680</v>
      </c>
      <c r="E20" s="17"/>
      <c r="F20" s="17"/>
      <c r="G20" s="17"/>
      <c r="H20" s="52"/>
      <c r="I20" s="52"/>
      <c r="J20" s="52"/>
      <c r="K20" s="52"/>
      <c r="L20" s="52"/>
      <c r="M20" s="54"/>
    </row>
    <row r="21" spans="1:12" ht="15" customHeight="1" thickBot="1">
      <c r="A21" s="103"/>
      <c r="B21" s="44" t="s">
        <v>9</v>
      </c>
      <c r="C21" s="47">
        <v>120</v>
      </c>
      <c r="D21" s="48">
        <f>D2*-C21</f>
        <v>-960</v>
      </c>
      <c r="E21" s="17"/>
      <c r="F21" s="17"/>
      <c r="G21" s="17"/>
      <c r="H21" s="17"/>
      <c r="I21" s="17"/>
      <c r="J21" s="17"/>
      <c r="K21" s="17"/>
      <c r="L21" s="17"/>
    </row>
    <row r="22" spans="1:12" ht="15" customHeight="1" thickBot="1">
      <c r="A22" s="103"/>
      <c r="B22" s="44" t="s">
        <v>34</v>
      </c>
      <c r="C22" s="44"/>
      <c r="D22" s="93">
        <f>SUM(D19:D21)</f>
        <v>12751.107953879415</v>
      </c>
      <c r="E22" s="17"/>
      <c r="F22" s="49" t="s">
        <v>10</v>
      </c>
      <c r="G22" s="17" t="s">
        <v>10</v>
      </c>
      <c r="H22" s="57"/>
      <c r="I22" s="57"/>
      <c r="J22" s="57"/>
      <c r="K22" s="57"/>
      <c r="L22" s="57"/>
    </row>
    <row r="23" spans="1:12" ht="15.75" customHeight="1" thickBot="1">
      <c r="A23" s="104"/>
      <c r="B23" s="50" t="s">
        <v>28</v>
      </c>
      <c r="C23" s="50"/>
      <c r="D23" s="51">
        <f>D22/D18</f>
        <v>0.3984721235587317</v>
      </c>
      <c r="E23" s="17"/>
      <c r="F23" s="17" t="s">
        <v>10</v>
      </c>
      <c r="G23" s="17"/>
      <c r="H23" s="57"/>
      <c r="I23" s="57"/>
      <c r="J23" s="57"/>
      <c r="K23" s="57"/>
      <c r="L23" s="57"/>
    </row>
    <row r="24" spans="1:12" ht="13.5">
      <c r="A24" s="17"/>
      <c r="B24" s="17"/>
      <c r="C24" s="17"/>
      <c r="D24" s="17"/>
      <c r="E24" s="17"/>
      <c r="F24" s="17"/>
      <c r="G24" s="17"/>
      <c r="H24" s="17"/>
      <c r="I24" s="17"/>
      <c r="J24" s="17"/>
      <c r="K24" s="17"/>
      <c r="L24" s="17"/>
    </row>
    <row r="25" spans="1:13" s="54" customFormat="1" ht="13.5">
      <c r="A25" s="52" t="s">
        <v>23</v>
      </c>
      <c r="B25" s="52"/>
      <c r="C25" s="52"/>
      <c r="D25" s="53" t="s">
        <v>11</v>
      </c>
      <c r="E25" s="52"/>
      <c r="F25" s="52"/>
      <c r="G25" s="52"/>
      <c r="H25" s="57"/>
      <c r="I25" s="57"/>
      <c r="J25" s="17"/>
      <c r="K25" s="17"/>
      <c r="L25" s="17"/>
      <c r="M25" s="18"/>
    </row>
    <row r="26" spans="1:12" ht="13.5">
      <c r="A26" s="17" t="s">
        <v>0</v>
      </c>
      <c r="B26" s="94" t="s">
        <v>27</v>
      </c>
      <c r="C26" s="17"/>
      <c r="D26" s="17"/>
      <c r="E26" s="17"/>
      <c r="F26" s="17"/>
      <c r="G26" s="17"/>
      <c r="H26" s="17"/>
      <c r="I26" s="17"/>
      <c r="J26" s="17"/>
      <c r="K26" s="17"/>
      <c r="L26" s="17"/>
    </row>
    <row r="27" spans="1:12" ht="13.5">
      <c r="A27" s="17" t="s">
        <v>4</v>
      </c>
      <c r="B27" s="95" t="s">
        <v>29</v>
      </c>
      <c r="C27" s="57"/>
      <c r="D27" s="57"/>
      <c r="E27" s="57"/>
      <c r="F27" s="57"/>
      <c r="G27" s="57"/>
      <c r="H27" s="17"/>
      <c r="I27" s="17"/>
      <c r="J27" s="17"/>
      <c r="K27" s="17"/>
      <c r="L27" s="17"/>
    </row>
    <row r="28" spans="1:12" ht="13.5">
      <c r="A28" s="17" t="s">
        <v>8</v>
      </c>
      <c r="B28" s="95" t="s">
        <v>21</v>
      </c>
      <c r="C28" s="57"/>
      <c r="D28" s="57"/>
      <c r="E28" s="57"/>
      <c r="F28" s="57"/>
      <c r="G28" s="57"/>
      <c r="H28" s="17"/>
      <c r="I28" s="17"/>
      <c r="J28" s="17"/>
      <c r="K28" s="17"/>
      <c r="L28" s="17"/>
    </row>
    <row r="29" spans="1:12" ht="13.5">
      <c r="A29" s="17"/>
      <c r="B29" s="17"/>
      <c r="C29" s="17"/>
      <c r="D29" s="17"/>
      <c r="E29" s="17"/>
      <c r="F29" s="17"/>
      <c r="G29" s="17"/>
      <c r="H29" s="17"/>
      <c r="I29" s="17"/>
      <c r="J29" s="17"/>
      <c r="K29" s="17"/>
      <c r="L29" s="17"/>
    </row>
    <row r="30" spans="1:12" ht="13.5">
      <c r="A30" s="52" t="s">
        <v>22</v>
      </c>
      <c r="B30" s="17"/>
      <c r="C30" s="17" t="s">
        <v>10</v>
      </c>
      <c r="D30" s="17"/>
      <c r="E30" s="17"/>
      <c r="F30" s="17"/>
      <c r="G30" s="17"/>
      <c r="H30" s="17"/>
      <c r="I30" s="17"/>
      <c r="J30" s="17"/>
      <c r="K30" s="17"/>
      <c r="L30" s="17"/>
    </row>
    <row r="31" spans="1:12" ht="13.5">
      <c r="A31" s="95" t="s">
        <v>35</v>
      </c>
      <c r="B31" s="57"/>
      <c r="C31" s="57"/>
      <c r="D31" s="57"/>
      <c r="E31" s="57"/>
      <c r="F31" s="57"/>
      <c r="G31" s="57"/>
      <c r="H31" s="17"/>
      <c r="I31" s="17"/>
      <c r="J31" s="17"/>
      <c r="K31" s="17"/>
      <c r="L31" s="17"/>
    </row>
    <row r="32" spans="1:7" ht="13.5">
      <c r="A32" s="94" t="s">
        <v>33</v>
      </c>
      <c r="B32" s="17"/>
      <c r="C32" s="17"/>
      <c r="D32" s="17"/>
      <c r="E32" s="17"/>
      <c r="F32" s="17"/>
      <c r="G32" s="17"/>
    </row>
    <row r="33" spans="1:7" ht="13.5">
      <c r="A33" s="17"/>
      <c r="B33" s="17"/>
      <c r="C33" s="17"/>
      <c r="D33" s="17"/>
      <c r="E33" s="17"/>
      <c r="F33" s="17"/>
      <c r="G33" s="17"/>
    </row>
    <row r="34" spans="1:7" ht="13.5">
      <c r="A34" s="17"/>
      <c r="B34" s="17"/>
      <c r="C34" s="17"/>
      <c r="D34" s="17"/>
      <c r="E34" s="17"/>
      <c r="F34" s="17"/>
      <c r="G34" s="17"/>
    </row>
    <row r="35" spans="1:7" ht="13.5">
      <c r="A35" s="17"/>
      <c r="B35" s="17"/>
      <c r="C35" s="17"/>
      <c r="D35" s="17"/>
      <c r="E35" s="17"/>
      <c r="F35" s="17"/>
      <c r="G35" s="17"/>
    </row>
    <row r="36" spans="1:7" ht="13.5">
      <c r="A36" s="17"/>
      <c r="B36" s="17"/>
      <c r="C36" s="17"/>
      <c r="D36" s="17"/>
      <c r="E36" s="17"/>
      <c r="F36" s="17"/>
      <c r="G36" s="17"/>
    </row>
    <row r="37" spans="1:7" ht="13.5">
      <c r="A37" s="17"/>
      <c r="B37" s="17"/>
      <c r="C37" s="17"/>
      <c r="D37" s="17"/>
      <c r="E37" s="17"/>
      <c r="F37" s="17"/>
      <c r="G37" s="17"/>
    </row>
  </sheetData>
  <sheetProtection/>
  <mergeCells count="4">
    <mergeCell ref="A1:D1"/>
    <mergeCell ref="A2:A6"/>
    <mergeCell ref="A8:A17"/>
    <mergeCell ref="A18:A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C1:I61"/>
  <sheetViews>
    <sheetView tabSelected="1" zoomScale="115" zoomScaleNormal="115" zoomScalePageLayoutView="0" workbookViewId="0" topLeftCell="A1">
      <selection activeCell="D5" sqref="D5:G7"/>
    </sheetView>
  </sheetViews>
  <sheetFormatPr defaultColWidth="0" defaultRowHeight="15" customHeight="1" zeroHeight="1"/>
  <cols>
    <col min="1" max="1" width="4.7109375" style="1" customWidth="1"/>
    <col min="2" max="2" width="4.7109375" style="3" customWidth="1"/>
    <col min="3" max="3" width="1.7109375" style="3" customWidth="1"/>
    <col min="4" max="4" width="6.00390625" style="4" bestFit="1" customWidth="1"/>
    <col min="5" max="5" width="10.140625" style="3" customWidth="1"/>
    <col min="6" max="7" width="15.140625" style="3" customWidth="1"/>
    <col min="8" max="8" width="1.7109375" style="3" customWidth="1"/>
    <col min="9" max="9" width="4.7109375" style="3" customWidth="1"/>
    <col min="10" max="10" width="0" style="3" hidden="1" customWidth="1"/>
    <col min="11" max="16384" width="9.140625" style="3" hidden="1" customWidth="1"/>
  </cols>
  <sheetData>
    <row r="1" s="1" customFormat="1" ht="14.25">
      <c r="D1" s="2"/>
    </row>
    <row r="2" ht="6.75" customHeight="1"/>
    <row r="3" spans="3:8" ht="13.5" customHeight="1">
      <c r="C3" s="106" t="s">
        <v>12</v>
      </c>
      <c r="D3" s="106"/>
      <c r="E3" s="106"/>
      <c r="F3" s="106"/>
      <c r="G3" s="106"/>
      <c r="H3" s="106"/>
    </row>
    <row r="4" spans="4:8" ht="6.75" customHeight="1" thickBot="1">
      <c r="D4" s="5"/>
      <c r="H4" s="6"/>
    </row>
    <row r="5" spans="3:8" ht="12" customHeight="1">
      <c r="C5" s="58"/>
      <c r="D5" s="107" t="s">
        <v>31</v>
      </c>
      <c r="E5" s="107"/>
      <c r="F5" s="107"/>
      <c r="G5" s="107"/>
      <c r="H5" s="63"/>
    </row>
    <row r="6" spans="3:8" ht="12" customHeight="1">
      <c r="C6" s="59"/>
      <c r="D6" s="108"/>
      <c r="E6" s="108"/>
      <c r="F6" s="108"/>
      <c r="G6" s="108"/>
      <c r="H6" s="68"/>
    </row>
    <row r="7" spans="3:8" ht="31.5" customHeight="1" thickBot="1">
      <c r="C7" s="60"/>
      <c r="D7" s="109"/>
      <c r="E7" s="109"/>
      <c r="F7" s="109"/>
      <c r="G7" s="109"/>
      <c r="H7" s="69"/>
    </row>
    <row r="8" spans="3:8" ht="15" customHeight="1">
      <c r="C8" s="58"/>
      <c r="D8" s="107" t="s">
        <v>30</v>
      </c>
      <c r="E8" s="107"/>
      <c r="F8" s="107"/>
      <c r="G8" s="107"/>
      <c r="H8" s="70"/>
    </row>
    <row r="9" spans="3:8" ht="15" customHeight="1">
      <c r="C9" s="59"/>
      <c r="D9" s="108"/>
      <c r="E9" s="108"/>
      <c r="F9" s="108"/>
      <c r="G9" s="108"/>
      <c r="H9" s="71"/>
    </row>
    <row r="10" spans="3:8" ht="15" customHeight="1">
      <c r="C10" s="59"/>
      <c r="D10" s="108"/>
      <c r="E10" s="108"/>
      <c r="F10" s="108"/>
      <c r="G10" s="108"/>
      <c r="H10" s="71"/>
    </row>
    <row r="11" spans="3:8" ht="15" thickBot="1">
      <c r="C11" s="60"/>
      <c r="D11" s="109"/>
      <c r="E11" s="109"/>
      <c r="F11" s="109"/>
      <c r="G11" s="109"/>
      <c r="H11" s="72"/>
    </row>
    <row r="12" spans="3:8" ht="15" customHeight="1">
      <c r="C12" s="115" t="s">
        <v>0</v>
      </c>
      <c r="D12" s="116"/>
      <c r="E12" s="110" t="s">
        <v>36</v>
      </c>
      <c r="F12" s="111"/>
      <c r="G12" s="111"/>
      <c r="H12" s="63"/>
    </row>
    <row r="13" spans="3:8" ht="15.75" customHeight="1" thickBot="1">
      <c r="C13" s="117"/>
      <c r="D13" s="118"/>
      <c r="E13" s="112"/>
      <c r="F13" s="113"/>
      <c r="G13" s="113"/>
      <c r="H13" s="62"/>
    </row>
    <row r="14" spans="3:8" ht="12" customHeight="1">
      <c r="C14" s="58"/>
      <c r="D14" s="73"/>
      <c r="E14" s="74"/>
      <c r="F14" s="74"/>
      <c r="G14" s="74"/>
      <c r="H14" s="75"/>
    </row>
    <row r="15" spans="3:8" ht="12" customHeight="1">
      <c r="C15" s="59"/>
      <c r="D15" s="96" t="s">
        <v>37</v>
      </c>
      <c r="E15" s="97"/>
      <c r="F15" s="96"/>
      <c r="G15" s="11"/>
      <c r="H15" s="76"/>
    </row>
    <row r="16" spans="3:8" ht="12" customHeight="1">
      <c r="C16" s="59"/>
      <c r="D16" s="96" t="s">
        <v>38</v>
      </c>
      <c r="E16" s="97"/>
      <c r="F16" s="98"/>
      <c r="G16" s="11"/>
      <c r="H16" s="76"/>
    </row>
    <row r="17" spans="3:8" ht="12" customHeight="1">
      <c r="C17" s="59"/>
      <c r="D17" s="96" t="s">
        <v>39</v>
      </c>
      <c r="E17" s="97"/>
      <c r="F17" s="98"/>
      <c r="G17" s="11"/>
      <c r="H17" s="76"/>
    </row>
    <row r="18" spans="3:8" ht="12" customHeight="1">
      <c r="C18" s="59"/>
      <c r="D18" s="96" t="s">
        <v>40</v>
      </c>
      <c r="E18" s="97"/>
      <c r="F18" s="98"/>
      <c r="G18" s="11"/>
      <c r="H18" s="76"/>
    </row>
    <row r="19" spans="3:8" ht="12" customHeight="1">
      <c r="C19" s="59"/>
      <c r="D19" s="96" t="s">
        <v>41</v>
      </c>
      <c r="E19" s="97"/>
      <c r="F19" s="98"/>
      <c r="G19" s="11"/>
      <c r="H19" s="76"/>
    </row>
    <row r="20" spans="3:8" ht="12" customHeight="1">
      <c r="C20" s="59"/>
      <c r="D20" s="96" t="s">
        <v>42</v>
      </c>
      <c r="E20" s="97"/>
      <c r="F20" s="98"/>
      <c r="G20" s="11"/>
      <c r="H20" s="76"/>
    </row>
    <row r="21" spans="3:8" ht="12" customHeight="1">
      <c r="C21" s="59"/>
      <c r="D21" s="96" t="s">
        <v>43</v>
      </c>
      <c r="E21" s="97"/>
      <c r="F21" s="98"/>
      <c r="G21" s="11"/>
      <c r="H21" s="76"/>
    </row>
    <row r="22" spans="3:8" ht="12" customHeight="1">
      <c r="C22" s="59"/>
      <c r="D22" s="96" t="s">
        <v>44</v>
      </c>
      <c r="E22" s="97"/>
      <c r="F22" s="98"/>
      <c r="G22" s="11"/>
      <c r="H22" s="76"/>
    </row>
    <row r="23" spans="3:8" ht="12" customHeight="1">
      <c r="C23" s="59"/>
      <c r="D23" s="96" t="s">
        <v>45</v>
      </c>
      <c r="E23" s="97"/>
      <c r="F23" s="98"/>
      <c r="G23" s="11"/>
      <c r="H23" s="76"/>
    </row>
    <row r="24" spans="3:8" ht="24.75" customHeight="1">
      <c r="C24" s="59"/>
      <c r="D24" s="96"/>
      <c r="E24" s="97"/>
      <c r="F24" s="98"/>
      <c r="G24" s="11"/>
      <c r="H24" s="76"/>
    </row>
    <row r="25" spans="3:8" ht="12" customHeight="1" thickBot="1">
      <c r="C25" s="60"/>
      <c r="D25" s="77"/>
      <c r="E25" s="78"/>
      <c r="F25" s="79"/>
      <c r="G25" s="80"/>
      <c r="H25" s="81"/>
    </row>
    <row r="26" spans="3:8" ht="27.75" customHeight="1" thickBot="1">
      <c r="C26" s="119" t="s">
        <v>4</v>
      </c>
      <c r="D26" s="120"/>
      <c r="E26" s="65" t="s">
        <v>13</v>
      </c>
      <c r="F26" s="66"/>
      <c r="G26" s="66"/>
      <c r="H26" s="67"/>
    </row>
    <row r="27" spans="3:8" ht="15">
      <c r="C27" s="58"/>
      <c r="D27" s="73"/>
      <c r="E27" s="61"/>
      <c r="F27" s="61"/>
      <c r="G27" s="61"/>
      <c r="H27" s="82"/>
    </row>
    <row r="28" spans="3:8" ht="15">
      <c r="C28" s="59"/>
      <c r="D28" s="10"/>
      <c r="E28" s="8"/>
      <c r="F28" s="8"/>
      <c r="G28" s="8"/>
      <c r="H28" s="83"/>
    </row>
    <row r="29" spans="3:8" ht="15">
      <c r="C29" s="59"/>
      <c r="D29" s="10"/>
      <c r="E29" s="8"/>
      <c r="F29" s="8"/>
      <c r="G29" s="8"/>
      <c r="H29" s="83"/>
    </row>
    <row r="30" spans="3:8" ht="15">
      <c r="C30" s="59"/>
      <c r="D30" s="10"/>
      <c r="E30" s="8"/>
      <c r="F30" s="8"/>
      <c r="G30" s="8"/>
      <c r="H30" s="83"/>
    </row>
    <row r="31" spans="3:8" ht="15">
      <c r="C31" s="59"/>
      <c r="D31" s="10"/>
      <c r="E31" s="8"/>
      <c r="F31" s="8"/>
      <c r="G31" s="8"/>
      <c r="H31" s="83"/>
    </row>
    <row r="32" spans="3:8" ht="15">
      <c r="C32" s="59"/>
      <c r="D32" s="10"/>
      <c r="E32" s="8"/>
      <c r="F32" s="8"/>
      <c r="G32" s="8"/>
      <c r="H32" s="83"/>
    </row>
    <row r="33" spans="3:8" ht="15">
      <c r="C33" s="59"/>
      <c r="D33" s="10"/>
      <c r="E33" s="8"/>
      <c r="F33" s="8"/>
      <c r="G33" s="8"/>
      <c r="H33" s="83"/>
    </row>
    <row r="34" spans="3:8" ht="15">
      <c r="C34" s="59"/>
      <c r="D34" s="10"/>
      <c r="E34" s="8"/>
      <c r="F34" s="8"/>
      <c r="G34" s="8"/>
      <c r="H34" s="83"/>
    </row>
    <row r="35" spans="3:8" ht="15">
      <c r="C35" s="59"/>
      <c r="D35" s="10"/>
      <c r="E35" s="8"/>
      <c r="F35" s="8"/>
      <c r="G35" s="8"/>
      <c r="H35" s="83"/>
    </row>
    <row r="36" spans="3:8" ht="15">
      <c r="C36" s="59"/>
      <c r="D36" s="10"/>
      <c r="E36" s="8"/>
      <c r="F36" s="8"/>
      <c r="G36" s="8"/>
      <c r="H36" s="83"/>
    </row>
    <row r="37" spans="3:8" ht="15">
      <c r="C37" s="59"/>
      <c r="D37" s="10"/>
      <c r="E37" s="8"/>
      <c r="F37" s="8"/>
      <c r="G37" s="8"/>
      <c r="H37" s="83"/>
    </row>
    <row r="38" spans="3:8" ht="15">
      <c r="C38" s="59"/>
      <c r="D38" s="10"/>
      <c r="E38" s="8"/>
      <c r="F38" s="8"/>
      <c r="G38" s="8"/>
      <c r="H38" s="83"/>
    </row>
    <row r="39" spans="3:8" ht="15">
      <c r="C39" s="59"/>
      <c r="D39" s="10"/>
      <c r="E39" s="8"/>
      <c r="F39" s="8"/>
      <c r="G39" s="8"/>
      <c r="H39" s="83"/>
    </row>
    <row r="40" spans="3:8" ht="12" customHeight="1">
      <c r="C40" s="59"/>
      <c r="D40" s="10"/>
      <c r="E40" s="8"/>
      <c r="F40" s="8"/>
      <c r="G40" s="12"/>
      <c r="H40" s="76"/>
    </row>
    <row r="41" spans="3:8" ht="33" customHeight="1">
      <c r="C41" s="59"/>
      <c r="D41" s="10"/>
      <c r="E41" s="8"/>
      <c r="F41" s="8"/>
      <c r="G41" s="12"/>
      <c r="H41" s="76"/>
    </row>
    <row r="42" spans="3:8" ht="12" customHeight="1">
      <c r="C42" s="59"/>
      <c r="D42" s="8"/>
      <c r="E42" s="13" t="s">
        <v>14</v>
      </c>
      <c r="F42" s="8"/>
      <c r="G42" s="12"/>
      <c r="H42" s="84"/>
    </row>
    <row r="43" spans="3:8" ht="6.75" customHeight="1" thickBot="1">
      <c r="C43" s="59"/>
      <c r="D43" s="8"/>
      <c r="E43" s="8"/>
      <c r="F43" s="8"/>
      <c r="G43" s="9"/>
      <c r="H43" s="85"/>
    </row>
    <row r="44" spans="3:8" ht="12" customHeight="1" thickBot="1">
      <c r="C44" s="59"/>
      <c r="D44" s="8"/>
      <c r="E44" s="8" t="s">
        <v>15</v>
      </c>
      <c r="F44" s="7"/>
      <c r="G44" s="90">
        <v>4732</v>
      </c>
      <c r="H44" s="86"/>
    </row>
    <row r="45" spans="3:8" ht="12" customHeight="1" thickBot="1">
      <c r="C45" s="59"/>
      <c r="D45" s="8"/>
      <c r="E45" s="8"/>
      <c r="F45" s="7"/>
      <c r="G45" s="14"/>
      <c r="H45" s="86"/>
    </row>
    <row r="46" spans="3:8" ht="12" customHeight="1" thickBot="1">
      <c r="C46" s="59"/>
      <c r="D46" s="8"/>
      <c r="E46" s="8" t="s">
        <v>16</v>
      </c>
      <c r="F46" s="7"/>
      <c r="G46" s="91">
        <v>4</v>
      </c>
      <c r="H46" s="86"/>
    </row>
    <row r="47" spans="3:8" ht="12" customHeight="1" thickBot="1">
      <c r="C47" s="59"/>
      <c r="D47" s="8"/>
      <c r="E47" s="8"/>
      <c r="F47" s="14"/>
      <c r="G47" s="15"/>
      <c r="H47" s="86"/>
    </row>
    <row r="48" spans="3:8" ht="19.5" customHeight="1" thickBot="1">
      <c r="C48" s="59"/>
      <c r="D48" s="8"/>
      <c r="E48" s="8" t="s">
        <v>1</v>
      </c>
      <c r="F48" s="7"/>
      <c r="G48" s="92">
        <f>G44/(G46*8760)</f>
        <v>0.13504566210045663</v>
      </c>
      <c r="H48" s="86"/>
    </row>
    <row r="49" spans="3:8" ht="9" customHeight="1" thickBot="1">
      <c r="C49" s="59"/>
      <c r="D49" s="8"/>
      <c r="E49" s="8"/>
      <c r="F49" s="7"/>
      <c r="G49" s="89"/>
      <c r="H49" s="86"/>
    </row>
    <row r="50" spans="3:8" ht="25.5" customHeight="1" thickBot="1">
      <c r="C50" s="64"/>
      <c r="D50" s="87" t="s">
        <v>8</v>
      </c>
      <c r="E50" s="114" t="s">
        <v>17</v>
      </c>
      <c r="F50" s="114"/>
      <c r="G50" s="114"/>
      <c r="H50" s="88"/>
    </row>
    <row r="51" ht="14.25"/>
    <row r="52" s="1" customFormat="1" ht="14.25">
      <c r="D52" s="2"/>
    </row>
    <row r="53" ht="14.25" hidden="1"/>
    <row r="54" spans="5:9" ht="15" customHeight="1" hidden="1">
      <c r="E54" s="105"/>
      <c r="F54" s="105"/>
      <c r="G54" s="105"/>
      <c r="H54" s="105"/>
      <c r="I54" s="105"/>
    </row>
    <row r="55" spans="5:9" ht="15" customHeight="1" hidden="1">
      <c r="E55" s="105"/>
      <c r="F55" s="105"/>
      <c r="G55" s="105"/>
      <c r="H55" s="105"/>
      <c r="I55" s="105"/>
    </row>
    <row r="56" spans="5:9" ht="15" customHeight="1" hidden="1">
      <c r="E56" s="105"/>
      <c r="F56" s="105"/>
      <c r="G56" s="105"/>
      <c r="H56" s="105"/>
      <c r="I56" s="105"/>
    </row>
    <row r="57" spans="5:9" ht="15" customHeight="1" hidden="1">
      <c r="E57" s="105"/>
      <c r="F57" s="105"/>
      <c r="G57" s="105"/>
      <c r="H57" s="105"/>
      <c r="I57" s="105"/>
    </row>
    <row r="58" spans="5:9" ht="15" customHeight="1" hidden="1">
      <c r="E58" s="105"/>
      <c r="F58" s="105"/>
      <c r="G58" s="105"/>
      <c r="H58" s="105"/>
      <c r="I58" s="105"/>
    </row>
    <row r="59" ht="14.25" hidden="1"/>
    <row r="60" ht="14.25" hidden="1"/>
    <row r="61" ht="14.25" hidden="1">
      <c r="E61" s="16"/>
    </row>
    <row r="62" ht="14.25" hidden="1"/>
    <row r="63" ht="14.25" hidden="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8">
    <mergeCell ref="E54:I58"/>
    <mergeCell ref="C3:H3"/>
    <mergeCell ref="D5:G7"/>
    <mergeCell ref="D8:G11"/>
    <mergeCell ref="E12:G13"/>
    <mergeCell ref="E50:G50"/>
    <mergeCell ref="C12:D13"/>
    <mergeCell ref="C26:D26"/>
  </mergeCells>
  <printOptions/>
  <pageMargins left="0.75" right="0.75" top="1" bottom="1" header="0.5" footer="0.5"/>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Bloom, Richard</dc:creator>
  <cp:keywords/>
  <dc:description/>
  <cp:lastModifiedBy>PSEG</cp:lastModifiedBy>
  <dcterms:created xsi:type="dcterms:W3CDTF">2013-07-08T11:57:50Z</dcterms:created>
  <dcterms:modified xsi:type="dcterms:W3CDTF">2018-02-12T17:02:02Z</dcterms:modified>
  <cp:category/>
  <cp:version/>
  <cp:contentType/>
  <cp:contentStatus/>
</cp:coreProperties>
</file>